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Sheet1" sheetId="1" r:id="rId1"/>
    <sheet name="графиките броооо" sheetId="2" r:id="rId2"/>
    <sheet name="Sheet3" sheetId="3" r:id="rId3"/>
  </sheets>
  <calcPr calcId="145621" iterateDelta="1E-4"/>
  <fileRecoveryPr repairLoad="1"/>
</workbook>
</file>

<file path=xl/calcChain.xml><?xml version="1.0" encoding="utf-8"?>
<calcChain xmlns="http://schemas.openxmlformats.org/spreadsheetml/2006/main">
  <c r="E23" i="1" l="1"/>
  <c r="E17" i="1"/>
  <c r="E11" i="1"/>
  <c r="E5" i="1"/>
  <c r="E26" i="1"/>
  <c r="I22" i="1"/>
  <c r="H22" i="1"/>
  <c r="G22" i="1"/>
  <c r="F22" i="1"/>
  <c r="E20" i="1"/>
  <c r="I16" i="1"/>
  <c r="H16" i="1"/>
  <c r="G16" i="1"/>
  <c r="F16" i="1"/>
  <c r="E14" i="1"/>
  <c r="I10" i="1"/>
  <c r="H10" i="1"/>
  <c r="G10" i="1"/>
  <c r="F10" i="1"/>
  <c r="E8" i="1"/>
  <c r="I4" i="1"/>
  <c r="H4" i="1"/>
  <c r="G4" i="1"/>
  <c r="F4" i="1"/>
  <c r="E6" i="1" l="1"/>
  <c r="E7" i="1"/>
  <c r="E18" i="1"/>
  <c r="E19" i="1"/>
  <c r="E12" i="1"/>
  <c r="E13" i="1"/>
  <c r="E24" i="1"/>
  <c r="E25" i="1"/>
</calcChain>
</file>

<file path=xl/sharedStrings.xml><?xml version="1.0" encoding="utf-8"?>
<sst xmlns="http://schemas.openxmlformats.org/spreadsheetml/2006/main" count="45" uniqueCount="22">
  <si>
    <t>№</t>
  </si>
  <si>
    <t>Образец</t>
  </si>
  <si>
    <t>Параметри</t>
  </si>
  <si>
    <t>Та</t>
  </si>
  <si>
    <t>Температура, °C</t>
  </si>
  <si>
    <t>Мед</t>
  </si>
  <si>
    <t>R,Ω</t>
  </si>
  <si>
    <r>
      <t>α.10</t>
    </r>
    <r>
      <rPr>
        <vertAlign val="superscript"/>
        <sz val="11"/>
        <color rgb="FF000000"/>
        <rFont val="Calibri"/>
        <family val="2"/>
        <charset val="204"/>
      </rPr>
      <t>6</t>
    </r>
    <r>
      <rPr>
        <sz val="11"/>
        <color rgb="FF000000"/>
        <rFont val="Calibri"/>
        <family val="2"/>
        <charset val="204"/>
      </rPr>
      <t>, °C</t>
    </r>
    <r>
      <rPr>
        <vertAlign val="superscript"/>
        <sz val="11"/>
        <color rgb="FF000000"/>
        <rFont val="Calibri"/>
        <family val="2"/>
        <charset val="204"/>
      </rPr>
      <t>-1</t>
    </r>
  </si>
  <si>
    <r>
      <t>α</t>
    </r>
    <r>
      <rPr>
        <sz val="8"/>
        <color rgb="FF000000"/>
        <rFont val="Calibri"/>
        <family val="2"/>
        <charset val="204"/>
      </rPr>
      <t>R</t>
    </r>
    <r>
      <rPr>
        <sz val="11"/>
        <color rgb="FF000000"/>
        <rFont val="Calibri"/>
        <family val="2"/>
        <charset val="204"/>
      </rPr>
      <t>=</t>
    </r>
  </si>
  <si>
    <r>
      <t>R</t>
    </r>
    <r>
      <rPr>
        <sz val="8"/>
        <color rgb="FF000000"/>
        <rFont val="Calibri"/>
        <family val="2"/>
        <charset val="204"/>
      </rPr>
      <t>0°C</t>
    </r>
    <r>
      <rPr>
        <sz val="11"/>
        <color rgb="FF000000"/>
        <rFont val="Calibri"/>
        <family val="2"/>
        <charset val="204"/>
      </rPr>
      <t>=</t>
    </r>
  </si>
  <si>
    <r>
      <t>R</t>
    </r>
    <r>
      <rPr>
        <sz val="8"/>
        <color rgb="FF000000"/>
        <rFont val="Calibri"/>
        <family val="2"/>
        <charset val="204"/>
      </rPr>
      <t>100°C</t>
    </r>
    <r>
      <rPr>
        <sz val="11"/>
        <color rgb="FF000000"/>
        <rFont val="Calibri"/>
        <family val="2"/>
        <charset val="204"/>
      </rPr>
      <t>=</t>
    </r>
  </si>
  <si>
    <r>
      <t>h</t>
    </r>
    <r>
      <rPr>
        <sz val="8"/>
        <color rgb="FF000000"/>
        <rFont val="Calibri"/>
        <family val="2"/>
        <charset val="204"/>
      </rPr>
      <t>т</t>
    </r>
    <r>
      <rPr>
        <sz val="11"/>
        <color rgb="FF000000"/>
        <rFont val="Calibri"/>
        <family val="2"/>
        <charset val="204"/>
      </rPr>
      <t>=</t>
    </r>
  </si>
  <si>
    <t>Кантал</t>
  </si>
  <si>
    <t>Константан</t>
  </si>
  <si>
    <t>Ni-Cr</t>
  </si>
  <si>
    <r>
      <t>ρ=0,0172.10</t>
    </r>
    <r>
      <rPr>
        <vertAlign val="superscript"/>
        <sz val="11"/>
        <color rgb="FF000000"/>
        <rFont val="Calibri"/>
        <family val="2"/>
        <charset val="204"/>
      </rPr>
      <t xml:space="preserve">-6 </t>
    </r>
    <r>
      <rPr>
        <sz val="11"/>
        <color rgb="FF000000"/>
        <rFont val="Calibri"/>
        <family val="2"/>
        <charset val="204"/>
      </rPr>
      <t>Ωm (Ta=25°C)</t>
    </r>
  </si>
  <si>
    <r>
      <t>ρ=0,45.10</t>
    </r>
    <r>
      <rPr>
        <vertAlign val="superscript"/>
        <sz val="11"/>
        <color rgb="FF000000"/>
        <rFont val="Calibri"/>
        <family val="2"/>
        <charset val="204"/>
      </rPr>
      <t>-6</t>
    </r>
    <r>
      <rPr>
        <sz val="11"/>
        <color rgb="FF000000"/>
        <rFont val="Calibri"/>
        <family val="2"/>
        <charset val="204"/>
      </rPr>
      <t xml:space="preserve"> Ωm (Ta=25°C)</t>
    </r>
  </si>
  <si>
    <r>
      <t>ρ=0,48.10</t>
    </r>
    <r>
      <rPr>
        <vertAlign val="superscript"/>
        <sz val="11"/>
        <color rgb="FF000000"/>
        <rFont val="Calibri"/>
        <family val="2"/>
        <charset val="204"/>
      </rPr>
      <t>-6</t>
    </r>
    <r>
      <rPr>
        <sz val="11"/>
        <color rgb="FF000000"/>
        <rFont val="Calibri"/>
        <family val="2"/>
        <charset val="204"/>
      </rPr>
      <t xml:space="preserve"> Ωm (Ta=25°C)</t>
    </r>
  </si>
  <si>
    <r>
      <t>ρ=1,27.10</t>
    </r>
    <r>
      <rPr>
        <vertAlign val="superscript"/>
        <sz val="11"/>
        <color rgb="FF000000"/>
        <rFont val="Calibri"/>
        <family val="2"/>
        <charset val="204"/>
      </rPr>
      <t>-6</t>
    </r>
    <r>
      <rPr>
        <sz val="11"/>
        <color rgb="FF000000"/>
        <rFont val="Calibri"/>
        <family val="2"/>
        <charset val="204"/>
      </rPr>
      <t xml:space="preserve"> Ωm (Ta=25°C)</t>
    </r>
  </si>
  <si>
    <t>мед</t>
  </si>
  <si>
    <t>кантал</t>
  </si>
  <si>
    <t>константан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</si>
</sst>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rgb="FF000000"/>
      <name val="Calibri"/>
      <family val="2"/>
      <charset val="204"/>
    </font>
    <font>
      <vertAlign val="superscript"/>
      <sz val="11"/>
      <color rgb="FF000000"/>
      <name val="Calibri"/>
      <family val="2"/>
      <charset val="204"/>
    </font>
    <font>
      <strike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BFBFBF"/>
        <bgColor rgb="FFB3B3B3"/>
      </patternFill>
    </fill>
    <fill>
      <patternFill patternType="solid">
        <fgColor rgb="FFA6A6A6"/>
        <bgColor rgb="FFB3B3B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5" borderId="0" xfId="0" applyFill="1" applyBorder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4" borderId="0" xfId="0" applyFill="1"/>
    <xf numFmtId="164" fontId="0" fillId="4" borderId="0" xfId="0" applyNumberFormat="1" applyFill="1"/>
    <xf numFmtId="0" fontId="2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5" borderId="0" xfId="0" applyFill="1"/>
    <xf numFmtId="164" fontId="0" fillId="5" borderId="0" xfId="0" applyNumberFormat="1" applyFill="1"/>
    <xf numFmtId="0" fontId="2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0" fontId="0" fillId="0" borderId="0" xfId="0" applyFont="1" applyBorder="1" applyAlignment="1">
      <alignment horizont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3B3B3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458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1"/>
  <c:style val="2"/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xVal>
            <c:numRef>
              <c:f>Sheet1!$F$2:$J$2</c:f>
              <c:numCache>
                <c:formatCode>General</c:formatCode>
                <c:ptCount val="5"/>
                <c:pt idx="0">
                  <c:v>18</c:v>
                </c:pt>
                <c:pt idx="1">
                  <c:v>31</c:v>
                </c:pt>
                <c:pt idx="2">
                  <c:v>41</c:v>
                </c:pt>
                <c:pt idx="3">
                  <c:v>51</c:v>
                </c:pt>
                <c:pt idx="4">
                  <c:v>62</c:v>
                </c:pt>
              </c:numCache>
            </c:numRef>
          </c:xVal>
          <c:yVal>
            <c:numRef>
              <c:f>Sheet1!$F$3:$J$3</c:f>
              <c:numCache>
                <c:formatCode>General</c:formatCode>
                <c:ptCount val="5"/>
                <c:pt idx="0">
                  <c:v>17.05</c:v>
                </c:pt>
                <c:pt idx="1">
                  <c:v>17.899999999999999</c:v>
                </c:pt>
                <c:pt idx="2">
                  <c:v>18.95</c:v>
                </c:pt>
                <c:pt idx="3">
                  <c:v>19.66</c:v>
                </c:pt>
                <c:pt idx="4">
                  <c:v>20.65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44608"/>
        <c:axId val="44648320"/>
      </c:scatterChart>
      <c:valAx>
        <c:axId val="446446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T [C]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44648320"/>
        <c:crosses val="autoZero"/>
        <c:crossBetween val="midCat"/>
      </c:valAx>
      <c:valAx>
        <c:axId val="44648320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R(T), [</a:t>
                </a:r>
                <a:r>
                  <a:rPr lang="el-GR" sz="900"/>
                  <a:t>Ω]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44644608"/>
        <c:crosses val="autoZero"/>
        <c:crossBetween val="midCat"/>
      </c:valAx>
      <c:spPr>
        <a:ln>
          <a:solidFill>
            <a:srgbClr val="B3B3B3"/>
          </a:solidFill>
        </a:ln>
      </c:spPr>
    </c:plotArea>
    <c:legend>
      <c:legendPos val="r"/>
      <c:layout/>
      <c:overlay val="1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1"/>
  <c:style val="2"/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xVal>
            <c:numRef>
              <c:f>Sheet1!$F$2:$J$2</c:f>
              <c:numCache>
                <c:formatCode>General</c:formatCode>
                <c:ptCount val="5"/>
                <c:pt idx="0">
                  <c:v>18</c:v>
                </c:pt>
                <c:pt idx="1">
                  <c:v>31</c:v>
                </c:pt>
                <c:pt idx="2">
                  <c:v>41</c:v>
                </c:pt>
                <c:pt idx="3">
                  <c:v>51</c:v>
                </c:pt>
                <c:pt idx="4">
                  <c:v>62</c:v>
                </c:pt>
              </c:numCache>
            </c:numRef>
          </c:xVal>
          <c:yVal>
            <c:numRef>
              <c:f>Sheet1!$F$9:$J$9</c:f>
              <c:numCache>
                <c:formatCode>General</c:formatCode>
                <c:ptCount val="5"/>
                <c:pt idx="0">
                  <c:v>46.5</c:v>
                </c:pt>
                <c:pt idx="1">
                  <c:v>46.53</c:v>
                </c:pt>
                <c:pt idx="2">
                  <c:v>46.56</c:v>
                </c:pt>
                <c:pt idx="3">
                  <c:v>46.6</c:v>
                </c:pt>
                <c:pt idx="4">
                  <c:v>46.6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18912"/>
        <c:axId val="76520832"/>
      </c:scatterChart>
      <c:valAx>
        <c:axId val="765189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T, (C)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76520832"/>
        <c:crosses val="autoZero"/>
        <c:crossBetween val="midCat"/>
      </c:valAx>
      <c:valAx>
        <c:axId val="76520832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R(T), [</a:t>
                </a:r>
                <a:r>
                  <a:rPr lang="el-GR" sz="900"/>
                  <a:t>Ω]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76518912"/>
        <c:crosses val="autoZero"/>
        <c:crossBetween val="midCat"/>
      </c:valAx>
      <c:spPr>
        <a:ln>
          <a:solidFill>
            <a:srgbClr val="B3B3B3"/>
          </a:solidFill>
        </a:ln>
      </c:spPr>
    </c:plotArea>
    <c:legend>
      <c:legendPos val="r"/>
      <c:layout/>
      <c:overlay val="1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1"/>
  <c:style val="2"/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xVal>
            <c:numRef>
              <c:f>Sheet1!$F$2:$J$2</c:f>
              <c:numCache>
                <c:formatCode>General</c:formatCode>
                <c:ptCount val="5"/>
                <c:pt idx="0">
                  <c:v>18</c:v>
                </c:pt>
                <c:pt idx="1">
                  <c:v>31</c:v>
                </c:pt>
                <c:pt idx="2">
                  <c:v>41</c:v>
                </c:pt>
                <c:pt idx="3">
                  <c:v>51</c:v>
                </c:pt>
                <c:pt idx="4">
                  <c:v>62</c:v>
                </c:pt>
              </c:numCache>
            </c:numRef>
          </c:xVal>
          <c:yVal>
            <c:numRef>
              <c:f>Sheet1!$F$15:$J$15</c:f>
              <c:numCache>
                <c:formatCode>General</c:formatCode>
                <c:ptCount val="5"/>
                <c:pt idx="0">
                  <c:v>100.2</c:v>
                </c:pt>
                <c:pt idx="1">
                  <c:v>100.3</c:v>
                </c:pt>
                <c:pt idx="2">
                  <c:v>100.33</c:v>
                </c:pt>
                <c:pt idx="3">
                  <c:v>100.34</c:v>
                </c:pt>
                <c:pt idx="4">
                  <c:v>100.36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36992"/>
        <c:axId val="84051456"/>
      </c:scatterChart>
      <c:valAx>
        <c:axId val="840369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T, [C]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84051456"/>
        <c:crosses val="autoZero"/>
        <c:crossBetween val="midCat"/>
      </c:valAx>
      <c:valAx>
        <c:axId val="84051456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R(T), [</a:t>
                </a:r>
                <a:r>
                  <a:rPr lang="el-GR" sz="900"/>
                  <a:t>Ω]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84036992"/>
        <c:crosses val="autoZero"/>
        <c:crossBetween val="midCat"/>
      </c:valAx>
      <c:spPr>
        <a:ln>
          <a:solidFill>
            <a:srgbClr val="B3B3B3"/>
          </a:solidFill>
        </a:ln>
      </c:spPr>
    </c:plotArea>
    <c:legend>
      <c:legendPos val="r"/>
      <c:layout/>
      <c:overlay val="1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g-BG"/>
  <c:roundedCorners val="1"/>
  <c:style val="2"/>
  <c:chart>
    <c:autoTitleDeleted val="1"/>
    <c:plotArea>
      <c:layout/>
      <c:scatterChart>
        <c:scatterStyle val="lineMarker"/>
        <c:varyColors val="1"/>
        <c:ser>
          <c:idx val="0"/>
          <c:order val="0"/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xVal>
            <c:numRef>
              <c:f>Sheet1!$F$2:$J$2</c:f>
              <c:numCache>
                <c:formatCode>General</c:formatCode>
                <c:ptCount val="5"/>
                <c:pt idx="0">
                  <c:v>18</c:v>
                </c:pt>
                <c:pt idx="1">
                  <c:v>31</c:v>
                </c:pt>
                <c:pt idx="2">
                  <c:v>41</c:v>
                </c:pt>
                <c:pt idx="3">
                  <c:v>51</c:v>
                </c:pt>
                <c:pt idx="4">
                  <c:v>62</c:v>
                </c:pt>
              </c:numCache>
            </c:numRef>
          </c:xVal>
          <c:yVal>
            <c:numRef>
              <c:f>Sheet1!$F$21:$J$21</c:f>
              <c:numCache>
                <c:formatCode>General</c:formatCode>
                <c:ptCount val="5"/>
                <c:pt idx="0">
                  <c:v>4.7830000000000004</c:v>
                </c:pt>
                <c:pt idx="1">
                  <c:v>4.7699999999999996</c:v>
                </c:pt>
                <c:pt idx="2">
                  <c:v>4.76</c:v>
                </c:pt>
                <c:pt idx="3">
                  <c:v>4.7530000000000001</c:v>
                </c:pt>
                <c:pt idx="4">
                  <c:v>4.7469999999999999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243968"/>
        <c:axId val="84245888"/>
      </c:scatterChart>
      <c:valAx>
        <c:axId val="842439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T, [C]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84245888"/>
        <c:crosses val="autoZero"/>
        <c:crossBetween val="midCat"/>
      </c:valAx>
      <c:valAx>
        <c:axId val="84245888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R(T), [</a:t>
                </a:r>
                <a:r>
                  <a:rPr lang="el-GR" sz="900"/>
                  <a:t>Ω]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crossAx val="84243968"/>
        <c:crosses val="autoZero"/>
        <c:crossBetween val="midCat"/>
      </c:valAx>
      <c:spPr>
        <a:ln>
          <a:solidFill>
            <a:srgbClr val="B3B3B3"/>
          </a:solidFill>
        </a:ln>
      </c:spPr>
    </c:plotArea>
    <c:legend>
      <c:legendPos val="r"/>
      <c:layout/>
      <c:overlay val="1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650160</xdr:colOff>
      <xdr:row>4</xdr:row>
      <xdr:rowOff>74160</xdr:rowOff>
    </xdr:from>
    <xdr:to>
      <xdr:col>8</xdr:col>
      <xdr:colOff>362160</xdr:colOff>
      <xdr:row>22</xdr:row>
      <xdr:rowOff>125280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422280</xdr:colOff>
      <xdr:row>4</xdr:row>
      <xdr:rowOff>26280</xdr:rowOff>
    </xdr:from>
    <xdr:to>
      <xdr:col>16</xdr:col>
      <xdr:colOff>133920</xdr:colOff>
      <xdr:row>22</xdr:row>
      <xdr:rowOff>77400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621720</xdr:colOff>
      <xdr:row>25</xdr:row>
      <xdr:rowOff>41040</xdr:rowOff>
    </xdr:from>
    <xdr:to>
      <xdr:col>8</xdr:col>
      <xdr:colOff>333720</xdr:colOff>
      <xdr:row>43</xdr:row>
      <xdr:rowOff>92160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507240</xdr:colOff>
      <xdr:row>25</xdr:row>
      <xdr:rowOff>50760</xdr:rowOff>
    </xdr:from>
    <xdr:to>
      <xdr:col>16</xdr:col>
      <xdr:colOff>218880</xdr:colOff>
      <xdr:row>43</xdr:row>
      <xdr:rowOff>101880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E18" sqref="E18:J18"/>
    </sheetView>
  </sheetViews>
  <sheetFormatPr defaultRowHeight="15" x14ac:dyDescent="0.25"/>
  <cols>
    <col min="1" max="9" width="8.5703125"/>
    <col min="10" max="10" width="11"/>
    <col min="11" max="1025" width="8.5703125"/>
  </cols>
  <sheetData>
    <row r="1" spans="1:10" x14ac:dyDescent="0.25">
      <c r="A1" s="14" t="s">
        <v>0</v>
      </c>
      <c r="B1" s="14" t="s">
        <v>1</v>
      </c>
      <c r="C1" s="14"/>
      <c r="D1" s="14" t="s">
        <v>2</v>
      </c>
      <c r="E1" s="14"/>
      <c r="F1" s="15" t="s">
        <v>3</v>
      </c>
      <c r="G1" s="14" t="s">
        <v>4</v>
      </c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>
        <v>18</v>
      </c>
      <c r="G2">
        <v>31</v>
      </c>
      <c r="H2">
        <v>41</v>
      </c>
      <c r="I2">
        <v>51</v>
      </c>
      <c r="J2">
        <v>62</v>
      </c>
    </row>
    <row r="3" spans="1:10" x14ac:dyDescent="0.25">
      <c r="A3" s="13">
        <v>1</v>
      </c>
      <c r="B3" s="12" t="s">
        <v>5</v>
      </c>
      <c r="C3" s="12"/>
      <c r="D3" s="11" t="s">
        <v>6</v>
      </c>
      <c r="E3" s="11"/>
      <c r="F3" s="16">
        <v>17.05</v>
      </c>
      <c r="G3" s="16">
        <v>17.899999999999999</v>
      </c>
      <c r="H3" s="16">
        <v>18.95</v>
      </c>
      <c r="I3" s="16">
        <v>19.66</v>
      </c>
      <c r="J3" s="16">
        <v>20.65</v>
      </c>
    </row>
    <row r="4" spans="1:10" ht="17.25" x14ac:dyDescent="0.25">
      <c r="A4" s="13"/>
      <c r="B4" s="13"/>
      <c r="C4" s="12"/>
      <c r="D4" s="11" t="s">
        <v>7</v>
      </c>
      <c r="E4" s="11"/>
      <c r="F4" s="17">
        <f>((G3-F3)/F3)*(1/(G2-18))*1000000</f>
        <v>3834.8748026167286</v>
      </c>
      <c r="G4" s="17">
        <f>((H3-G3)/G3)*(1/(H2-G2))*1000000</f>
        <v>5865.9217877095016</v>
      </c>
      <c r="H4" s="17">
        <f>((I3-H3)/H3)*(1/(I2-H2))*1000000</f>
        <v>3746.7018469657041</v>
      </c>
      <c r="I4" s="17">
        <f>((J3-I3)/I3)*(1/(J2-I2))*1000000</f>
        <v>4577.8229908443473</v>
      </c>
      <c r="J4" s="17"/>
    </row>
    <row r="5" spans="1:10" x14ac:dyDescent="0.25">
      <c r="A5" s="13"/>
      <c r="B5" s="13"/>
      <c r="C5" s="12"/>
      <c r="D5" s="18" t="s">
        <v>8</v>
      </c>
      <c r="E5" s="10">
        <f>((F4+G4+H4+I4)/4)*(10^-6)</f>
        <v>4.5063303570340701E-3</v>
      </c>
      <c r="F5" s="10"/>
      <c r="G5" s="10"/>
      <c r="H5" s="10"/>
      <c r="I5" s="10"/>
      <c r="J5" s="10"/>
    </row>
    <row r="6" spans="1:10" x14ac:dyDescent="0.25">
      <c r="A6" s="13"/>
      <c r="B6" s="13"/>
      <c r="C6" s="12"/>
      <c r="D6" s="19" t="s">
        <v>9</v>
      </c>
      <c r="E6" s="10">
        <f>(F3*(1+E5*(-18)))</f>
        <v>15.667007213426244</v>
      </c>
      <c r="F6" s="10"/>
      <c r="G6" s="10"/>
      <c r="H6" s="10"/>
      <c r="I6" s="10"/>
      <c r="J6" s="10"/>
    </row>
    <row r="7" spans="1:10" x14ac:dyDescent="0.25">
      <c r="A7" s="13"/>
      <c r="B7" s="13"/>
      <c r="C7" s="12"/>
      <c r="D7" s="19" t="s">
        <v>10</v>
      </c>
      <c r="E7" s="10">
        <f>(J3*(1+E5*(100-J2)))</f>
        <v>24.186117431164636</v>
      </c>
      <c r="F7" s="10"/>
      <c r="G7" s="10"/>
      <c r="H7" s="10"/>
      <c r="I7" s="10"/>
      <c r="J7" s="10"/>
    </row>
    <row r="8" spans="1:10" x14ac:dyDescent="0.25">
      <c r="A8" s="13"/>
      <c r="B8" s="13"/>
      <c r="C8" s="12"/>
      <c r="D8" s="19" t="s">
        <v>11</v>
      </c>
      <c r="E8" s="10">
        <f>((2.23*0.00000001*291)/(0.0172*0.000001))</f>
        <v>377.28488372093028</v>
      </c>
      <c r="F8" s="10"/>
      <c r="G8" s="10"/>
      <c r="H8" s="10"/>
      <c r="I8" s="10"/>
      <c r="J8" s="10"/>
    </row>
    <row r="9" spans="1:10" x14ac:dyDescent="0.25">
      <c r="A9" s="9">
        <v>2</v>
      </c>
      <c r="B9" s="8" t="s">
        <v>12</v>
      </c>
      <c r="C9" s="8"/>
      <c r="D9" s="7" t="s">
        <v>6</v>
      </c>
      <c r="E9" s="7"/>
      <c r="F9" s="20">
        <v>46.5</v>
      </c>
      <c r="G9" s="20">
        <v>46.53</v>
      </c>
      <c r="H9" s="20">
        <v>46.56</v>
      </c>
      <c r="I9" s="20">
        <v>46.6</v>
      </c>
      <c r="J9" s="20">
        <v>46.6</v>
      </c>
    </row>
    <row r="10" spans="1:10" ht="17.25" x14ac:dyDescent="0.25">
      <c r="A10" s="9"/>
      <c r="B10" s="9"/>
      <c r="C10" s="8"/>
      <c r="D10" s="7" t="s">
        <v>7</v>
      </c>
      <c r="E10" s="7"/>
      <c r="F10" s="21">
        <f>((G9-F9)/F9)*(1/(G2-18))*1000000</f>
        <v>49.627791563277327</v>
      </c>
      <c r="G10" s="21">
        <f>((H9-G9)/G9)*(1/(H2-G2))*1000000</f>
        <v>64.474532559641389</v>
      </c>
      <c r="H10" s="21">
        <f>((I9-H9)/H9)*(1/(I2-H2))*1000000</f>
        <v>85.910652920960374</v>
      </c>
      <c r="I10" s="21">
        <f>((J9-I9)/I9)*(1/(J2-I2))*1000000</f>
        <v>0</v>
      </c>
      <c r="J10" s="21"/>
    </row>
    <row r="11" spans="1:10" x14ac:dyDescent="0.25">
      <c r="A11" s="9"/>
      <c r="B11" s="9"/>
      <c r="C11" s="8"/>
      <c r="D11" s="22" t="s">
        <v>8</v>
      </c>
      <c r="E11" s="36">
        <f>((F10+G10+H10+I10)/4)*(10^-6)</f>
        <v>5.000324426096977E-5</v>
      </c>
      <c r="F11" s="36"/>
      <c r="G11" s="36"/>
      <c r="H11" s="36"/>
      <c r="I11" s="36"/>
      <c r="J11" s="36"/>
    </row>
    <row r="12" spans="1:10" x14ac:dyDescent="0.25">
      <c r="A12" s="9"/>
      <c r="B12" s="9"/>
      <c r="C12" s="8"/>
      <c r="D12" s="23" t="s">
        <v>9</v>
      </c>
      <c r="E12" s="6">
        <f>(F9*(1+E11*(-18)))</f>
        <v>46.458147284553569</v>
      </c>
      <c r="F12" s="6"/>
      <c r="G12" s="6"/>
      <c r="H12" s="6"/>
      <c r="I12" s="6"/>
      <c r="J12" s="6"/>
    </row>
    <row r="13" spans="1:10" x14ac:dyDescent="0.25">
      <c r="A13" s="9"/>
      <c r="B13" s="9"/>
      <c r="C13" s="8"/>
      <c r="D13" s="23" t="s">
        <v>10</v>
      </c>
      <c r="E13" s="6">
        <f>(J9*(1+E11*(100-J2)))</f>
        <v>46.688545744937329</v>
      </c>
      <c r="F13" s="6"/>
      <c r="G13" s="6"/>
      <c r="H13" s="6"/>
      <c r="I13" s="6"/>
      <c r="J13" s="6"/>
    </row>
    <row r="14" spans="1:10" x14ac:dyDescent="0.25">
      <c r="A14" s="9"/>
      <c r="B14" s="9"/>
      <c r="C14" s="8"/>
      <c r="D14" s="23" t="s">
        <v>11</v>
      </c>
      <c r="E14" s="6">
        <f>((2.23*0.00000001*291)/(0.45*0.000001))</f>
        <v>14.420666666666669</v>
      </c>
      <c r="F14" s="6"/>
      <c r="G14" s="6"/>
      <c r="H14" s="6"/>
      <c r="I14" s="6"/>
      <c r="J14" s="6"/>
    </row>
    <row r="15" spans="1:10" x14ac:dyDescent="0.25">
      <c r="A15" s="5">
        <v>3</v>
      </c>
      <c r="B15" s="4" t="s">
        <v>13</v>
      </c>
      <c r="C15" s="4"/>
      <c r="D15" s="3" t="s">
        <v>6</v>
      </c>
      <c r="E15" s="3"/>
      <c r="F15" s="24">
        <v>100.2</v>
      </c>
      <c r="G15" s="24">
        <v>100.3</v>
      </c>
      <c r="H15" s="24">
        <v>100.33</v>
      </c>
      <c r="I15" s="24">
        <v>100.34</v>
      </c>
      <c r="J15" s="24">
        <v>100.36</v>
      </c>
    </row>
    <row r="16" spans="1:10" ht="17.25" x14ac:dyDescent="0.25">
      <c r="A16" s="5"/>
      <c r="B16" s="5"/>
      <c r="C16" s="4"/>
      <c r="D16" s="3" t="s">
        <v>7</v>
      </c>
      <c r="E16" s="3"/>
      <c r="F16" s="25">
        <f>((G15-F15)/F15)*(1/(G2-18))*1000000</f>
        <v>76.769537847377791</v>
      </c>
      <c r="G16" s="25">
        <f>((H15-G15)/G15)*(1/(H2-G2))*1000000</f>
        <v>29.910269192423865</v>
      </c>
      <c r="H16" s="25">
        <f>((I15-H15)/H15)*(1/(I2-H2))*1000000</f>
        <v>9.9671085418171206</v>
      </c>
      <c r="I16" s="25">
        <f>((J15-I15)/I15)*(1/(J2-I2))*1000000</f>
        <v>18.120209469617862</v>
      </c>
      <c r="J16" s="25"/>
    </row>
    <row r="17" spans="1:10" x14ac:dyDescent="0.25">
      <c r="A17" s="5"/>
      <c r="B17" s="5"/>
      <c r="C17" s="4"/>
      <c r="D17" s="26" t="s">
        <v>8</v>
      </c>
      <c r="E17" s="37">
        <f>((F16+G16+H16+I16)/4)*(10^-6)</f>
        <v>3.3691781262809159E-5</v>
      </c>
      <c r="F17" s="37"/>
      <c r="G17" s="37"/>
      <c r="H17" s="37"/>
      <c r="I17" s="37"/>
      <c r="J17" s="37"/>
    </row>
    <row r="18" spans="1:10" x14ac:dyDescent="0.25">
      <c r="A18" s="5"/>
      <c r="B18" s="5"/>
      <c r="C18" s="4"/>
      <c r="D18" s="27" t="s">
        <v>9</v>
      </c>
      <c r="E18" s="2">
        <f>(F15*(1+E17*(-18)))</f>
        <v>100.1392335033144</v>
      </c>
      <c r="F18" s="2"/>
      <c r="G18" s="2"/>
      <c r="H18" s="2"/>
      <c r="I18" s="2"/>
      <c r="J18" s="2"/>
    </row>
    <row r="19" spans="1:10" x14ac:dyDescent="0.25">
      <c r="A19" s="5"/>
      <c r="B19" s="5"/>
      <c r="C19" s="4"/>
      <c r="D19" s="27" t="s">
        <v>10</v>
      </c>
      <c r="E19" s="2">
        <f>(J15*(1+E17*(100-J2)))</f>
        <v>100.48848967236634</v>
      </c>
      <c r="F19" s="2"/>
      <c r="G19" s="2"/>
      <c r="H19" s="2"/>
      <c r="I19" s="2"/>
      <c r="J19" s="2"/>
    </row>
    <row r="20" spans="1:10" x14ac:dyDescent="0.25">
      <c r="A20" s="5"/>
      <c r="B20" s="5"/>
      <c r="C20" s="4"/>
      <c r="D20" s="27" t="s">
        <v>11</v>
      </c>
      <c r="E20" s="2">
        <f>((2.23*0.00000001*291)/(0.48*0.000001))</f>
        <v>13.519375000000002</v>
      </c>
      <c r="F20" s="2"/>
      <c r="G20" s="2"/>
      <c r="H20" s="2"/>
      <c r="I20" s="2"/>
      <c r="J20" s="2"/>
    </row>
    <row r="21" spans="1:10" x14ac:dyDescent="0.25">
      <c r="A21" s="1">
        <v>4</v>
      </c>
      <c r="B21" s="32" t="s">
        <v>14</v>
      </c>
      <c r="C21" s="32"/>
      <c r="D21" s="33" t="s">
        <v>6</v>
      </c>
      <c r="E21" s="33"/>
      <c r="F21" s="28">
        <v>4.7830000000000004</v>
      </c>
      <c r="G21" s="28">
        <v>4.7699999999999996</v>
      </c>
      <c r="H21" s="28">
        <v>4.76</v>
      </c>
      <c r="I21" s="28">
        <v>4.7530000000000001</v>
      </c>
      <c r="J21" s="28">
        <v>4.7469999999999999</v>
      </c>
    </row>
    <row r="22" spans="1:10" ht="17.25" x14ac:dyDescent="0.25">
      <c r="A22" s="1"/>
      <c r="B22" s="1"/>
      <c r="C22" s="32"/>
      <c r="D22" s="33" t="s">
        <v>7</v>
      </c>
      <c r="E22" s="33"/>
      <c r="F22" s="29">
        <f>((G21-F21)/F21)*(1/(G2-18))*1000000</f>
        <v>-209.07380305249021</v>
      </c>
      <c r="G22" s="29">
        <f>((H21-G21)/G21)*(1/(H2-G2))*1000000</f>
        <v>-209.6436058700165</v>
      </c>
      <c r="H22" s="29">
        <f>((I21-H21)/H21)*(1/(I2-H2))*1000000</f>
        <v>-147.05882352940492</v>
      </c>
      <c r="I22" s="29">
        <f>((J21-I21)/I21)*(1/(J2-I2))*1000000</f>
        <v>-114.76005584989818</v>
      </c>
      <c r="J22" s="29"/>
    </row>
    <row r="23" spans="1:10" x14ac:dyDescent="0.25">
      <c r="A23" s="1"/>
      <c r="B23" s="1"/>
      <c r="C23" s="32"/>
      <c r="D23" s="30" t="s">
        <v>8</v>
      </c>
      <c r="E23" s="38">
        <f>((F22+G22+H22+I22)/4)*(10^-6)</f>
        <v>-1.7013407207545244E-4</v>
      </c>
      <c r="F23" s="38"/>
      <c r="G23" s="38"/>
      <c r="H23" s="38"/>
      <c r="I23" s="38"/>
      <c r="J23" s="38"/>
    </row>
    <row r="24" spans="1:10" x14ac:dyDescent="0.25">
      <c r="A24" s="1"/>
      <c r="B24" s="1"/>
      <c r="C24" s="32"/>
      <c r="D24" s="31" t="s">
        <v>9</v>
      </c>
      <c r="E24" s="34">
        <f>(F21*(1+E23*(-18)))</f>
        <v>4.7976475228012649</v>
      </c>
      <c r="F24" s="34"/>
      <c r="G24" s="34"/>
      <c r="H24" s="34"/>
      <c r="I24" s="34"/>
      <c r="J24" s="34"/>
    </row>
    <row r="25" spans="1:10" x14ac:dyDescent="0.25">
      <c r="A25" s="1"/>
      <c r="B25" s="1"/>
      <c r="C25" s="32"/>
      <c r="D25" s="31" t="s">
        <v>10</v>
      </c>
      <c r="E25" s="34">
        <f>(J21*(1+E23*(100-J2)))</f>
        <v>4.7163101952745974</v>
      </c>
      <c r="F25" s="34"/>
      <c r="G25" s="34"/>
      <c r="H25" s="34"/>
      <c r="I25" s="34"/>
      <c r="J25" s="34"/>
    </row>
    <row r="26" spans="1:10" x14ac:dyDescent="0.25">
      <c r="A26" s="1"/>
      <c r="B26" s="1"/>
      <c r="C26" s="32"/>
      <c r="D26" s="31" t="s">
        <v>11</v>
      </c>
      <c r="E26" s="34">
        <f>((2.23*0.00000001*291)/(1.27*0.000001))</f>
        <v>5.1096850393700795</v>
      </c>
      <c r="F26" s="34"/>
      <c r="G26" s="34"/>
      <c r="H26" s="34"/>
      <c r="I26" s="34"/>
      <c r="J26" s="34"/>
    </row>
    <row r="29" spans="1:10" ht="17.25" x14ac:dyDescent="0.25">
      <c r="A29" t="s">
        <v>5</v>
      </c>
      <c r="B29" s="35" t="s">
        <v>15</v>
      </c>
      <c r="C29" s="35"/>
      <c r="D29" s="35"/>
      <c r="E29" s="35"/>
    </row>
    <row r="30" spans="1:10" ht="17.25" x14ac:dyDescent="0.25">
      <c r="A30" t="s">
        <v>13</v>
      </c>
      <c r="B30" s="35" t="s">
        <v>16</v>
      </c>
      <c r="C30" s="35"/>
      <c r="D30" s="35"/>
      <c r="E30" s="35"/>
    </row>
    <row r="31" spans="1:10" ht="17.25" x14ac:dyDescent="0.25">
      <c r="A31" t="s">
        <v>12</v>
      </c>
      <c r="B31" s="35" t="s">
        <v>17</v>
      </c>
      <c r="C31" s="35"/>
      <c r="D31" s="35"/>
      <c r="E31" s="35"/>
    </row>
    <row r="32" spans="1:10" ht="17.25" x14ac:dyDescent="0.25">
      <c r="A32" t="s">
        <v>14</v>
      </c>
      <c r="B32" s="35" t="s">
        <v>18</v>
      </c>
      <c r="C32" s="35"/>
      <c r="D32" s="35"/>
      <c r="E32" s="35"/>
    </row>
  </sheetData>
  <mergeCells count="40">
    <mergeCell ref="B29:E29"/>
    <mergeCell ref="B30:E30"/>
    <mergeCell ref="B31:E31"/>
    <mergeCell ref="B32:E32"/>
    <mergeCell ref="A21:A26"/>
    <mergeCell ref="B21:C26"/>
    <mergeCell ref="D21:E21"/>
    <mergeCell ref="D22:E22"/>
    <mergeCell ref="E23:J23"/>
    <mergeCell ref="E24:J24"/>
    <mergeCell ref="E25:J25"/>
    <mergeCell ref="E26:J26"/>
    <mergeCell ref="A15:A20"/>
    <mergeCell ref="B15:C20"/>
    <mergeCell ref="D15:E15"/>
    <mergeCell ref="D16:E16"/>
    <mergeCell ref="E17:J17"/>
    <mergeCell ref="E18:J18"/>
    <mergeCell ref="E19:J19"/>
    <mergeCell ref="E20:J20"/>
    <mergeCell ref="A9:A14"/>
    <mergeCell ref="B9:C14"/>
    <mergeCell ref="D9:E9"/>
    <mergeCell ref="D10:E10"/>
    <mergeCell ref="E11:J11"/>
    <mergeCell ref="E12:J12"/>
    <mergeCell ref="E13:J13"/>
    <mergeCell ref="E14:J14"/>
    <mergeCell ref="A1:A2"/>
    <mergeCell ref="B1:C2"/>
    <mergeCell ref="D1:E2"/>
    <mergeCell ref="G1:J1"/>
    <mergeCell ref="A3:A8"/>
    <mergeCell ref="B3:C8"/>
    <mergeCell ref="D3:E3"/>
    <mergeCell ref="D4:E4"/>
    <mergeCell ref="E5:J5"/>
    <mergeCell ref="E6:J6"/>
    <mergeCell ref="E7:J7"/>
    <mergeCell ref="E8:J8"/>
  </mergeCell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25"/>
  <sheetViews>
    <sheetView workbookViewId="0"/>
  </sheetViews>
  <sheetFormatPr defaultRowHeight="15" x14ac:dyDescent="0.25"/>
  <cols>
    <col min="1" max="1025" width="8.5703125"/>
  </cols>
  <sheetData>
    <row r="3" spans="4:13" x14ac:dyDescent="0.25">
      <c r="D3" t="s">
        <v>19</v>
      </c>
      <c r="M3" t="s">
        <v>20</v>
      </c>
    </row>
    <row r="25" spans="4:13" x14ac:dyDescent="0.25">
      <c r="D25" t="s">
        <v>21</v>
      </c>
      <c r="M25" t="s">
        <v>14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графиките броооо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AlienOrganism</dc:creator>
  <cp:lastModifiedBy>toshiba</cp:lastModifiedBy>
  <cp:revision>0</cp:revision>
  <dcterms:created xsi:type="dcterms:W3CDTF">2012-04-29T16:59:06Z</dcterms:created>
  <dcterms:modified xsi:type="dcterms:W3CDTF">2012-04-29T17:02:11Z</dcterms:modified>
</cp:coreProperties>
</file>